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V_1\Desktop\งานปี 63\งานทำความสะอาด\"/>
    </mc:Choice>
  </mc:AlternateContent>
  <bookViews>
    <workbookView xWindow="0" yWindow="0" windowWidth="14430" windowHeight="6885" activeTab="4"/>
  </bookViews>
  <sheets>
    <sheet name="สรุปประมาณการ" sheetId="1" r:id="rId1"/>
    <sheet name="Sheet2" sheetId="2" r:id="rId2"/>
    <sheet name="ประมาณการน้ำยา" sheetId="3" r:id="rId3"/>
    <sheet name="ประมาณการวัสดุ" sheetId="4" r:id="rId4"/>
    <sheet name="ประมาณการราคากลาง" sheetId="5" r:id="rId5"/>
    <sheet name="Sheet1" sheetId="6" r:id="rId6"/>
  </sheets>
  <calcPr calcId="152511"/>
</workbook>
</file>

<file path=xl/calcChain.xml><?xml version="1.0" encoding="utf-8"?>
<calcChain xmlns="http://schemas.openxmlformats.org/spreadsheetml/2006/main">
  <c r="I17" i="5" l="1"/>
  <c r="I16" i="5"/>
  <c r="I15" i="5"/>
  <c r="I14" i="5"/>
  <c r="G12" i="5"/>
  <c r="G11" i="5"/>
  <c r="I16" i="6" l="1"/>
  <c r="H15" i="6"/>
  <c r="I15" i="6" s="1"/>
  <c r="H14" i="6"/>
  <c r="I14" i="6" s="1"/>
  <c r="G12" i="6"/>
  <c r="H12" i="6" s="1"/>
  <c r="I12" i="6" s="1"/>
  <c r="G11" i="6"/>
  <c r="H11" i="6" s="1"/>
  <c r="I11" i="6" s="1"/>
  <c r="H9" i="6"/>
  <c r="I9" i="6" s="1"/>
  <c r="H8" i="6"/>
  <c r="I8" i="6" s="1"/>
  <c r="I18" i="6" l="1"/>
  <c r="I25" i="6" s="1"/>
  <c r="E26" i="6" s="1"/>
  <c r="H8" i="5"/>
  <c r="I8" i="5" s="1"/>
  <c r="H12" i="5"/>
  <c r="I12" i="5" s="1"/>
  <c r="H11" i="5"/>
  <c r="I11" i="5" s="1"/>
  <c r="H9" i="5" l="1"/>
  <c r="I9" i="5" s="1"/>
  <c r="I19" i="5" s="1"/>
  <c r="I22" i="5" s="1"/>
  <c r="E23" i="5" l="1"/>
</calcChain>
</file>

<file path=xl/sharedStrings.xml><?xml version="1.0" encoding="utf-8"?>
<sst xmlns="http://schemas.openxmlformats.org/spreadsheetml/2006/main" count="233" uniqueCount="140">
  <si>
    <t>งานจ้างเหมาทำความสะอาด คณะวิทยาศาสตร์ประยุกต์   จำนวน  1 งาน</t>
  </si>
  <si>
    <t>ลำดับ</t>
  </si>
  <si>
    <t>รายละเอียด</t>
  </si>
  <si>
    <t>จำนวน</t>
  </si>
  <si>
    <t>ค่าวัสดุ</t>
  </si>
  <si>
    <t>ค่าแรง</t>
  </si>
  <si>
    <t>หมายเหตุ</t>
  </si>
  <si>
    <t>หมวดค่าแรง</t>
  </si>
  <si>
    <t>1.1 เงินเดือนประจำ</t>
  </si>
  <si>
    <t xml:space="preserve">     1.1.1  หัวหน้าแม่บ้าน</t>
  </si>
  <si>
    <t xml:space="preserve">     1.1.2  พนักงานทำความสะอาด</t>
  </si>
  <si>
    <t>1.2  ค่าล่วงเวลา</t>
  </si>
  <si>
    <t>หน่วย</t>
  </si>
  <si>
    <t xml:space="preserve">     1.2.1  หัวหน้าแม่บ้าน/ตัวแทน</t>
  </si>
  <si>
    <t xml:space="preserve">     1.2.2 พนักงานทำความสะอาด</t>
  </si>
  <si>
    <t>หมวดค่าวัสดุ</t>
  </si>
  <si>
    <t xml:space="preserve">     2.1  ค่าน้ำยา</t>
  </si>
  <si>
    <t xml:space="preserve">     2.2 วัสดุและอุปกรณ์</t>
  </si>
  <si>
    <t>หมวดค่าดำเนินการ</t>
  </si>
  <si>
    <t>คน</t>
  </si>
  <si>
    <t xml:space="preserve">      3.2 ภาษีต่างๆ </t>
  </si>
  <si>
    <t>ต่อหน่วย</t>
  </si>
  <si>
    <t>รวม</t>
  </si>
  <si>
    <t>ราคารวม</t>
  </si>
  <si>
    <t>รวมเป็นเงินทั้งสิ้น</t>
  </si>
  <si>
    <t>จำนวนเงิน(ตัวอักษร) :</t>
  </si>
  <si>
    <t xml:space="preserve">  หากมีค่าใช้จ่ายนอกเหนือจากหมวดหรือรายการที่กำหนด</t>
  </si>
  <si>
    <t>ค่าแรงและค่าล่วงเวลา</t>
  </si>
  <si>
    <t>ให้คิดต่อเดือนและต่อปี</t>
  </si>
  <si>
    <t>รายการ</t>
  </si>
  <si>
    <t>รายการน้ำยา</t>
  </si>
  <si>
    <t>ตัวอย่างหรือคุณลักษณะ</t>
  </si>
  <si>
    <t xml:space="preserve">น้ำยาเคลือบเงาพื้น   </t>
  </si>
  <si>
    <t>ใช้น้ำยาคอมพลีท ของจอห์นสันแวกซ์ ,  น้ำยา 3M ทอปไลน์โค๊ท , น้ำยา เอ็น บี  ฟลอร์ โพลิช  หรือ เทียบเท่า</t>
  </si>
  <si>
    <t xml:space="preserve">น้ำยาล้างพื้น    </t>
  </si>
  <si>
    <t xml:space="preserve">น้ำยาเก็บฝุ่น    </t>
  </si>
  <si>
    <t xml:space="preserve">ใช้น้ำยากองเกอร์ดัสท์  ของจอห์นสันแวกซ์  ,  น้ำยาม็อบเดรสซิ่ง ,  น้ำยาเอ็น.บี.ดัสท์ มอบ  หรือ เทียบเท่า    </t>
  </si>
  <si>
    <t xml:space="preserve">น้ำยารักษาพื้นและน้ำยาฆ่าเชื้อ   </t>
  </si>
  <si>
    <t>ใช้น้ำยาฟอร์เวิร์ดดิสอินเฟคแตนท์  ของจอห์นสันแวกซ์ ,  น้ำยา 3M   ควอท ดิสอินเฟคแตนท์ , ฟิวเจอร์ ดี.ซี.  หรือเทียบเท่า</t>
  </si>
  <si>
    <t xml:space="preserve">น้ำยากัดสนิม    </t>
  </si>
  <si>
    <t xml:space="preserve">ให้ใช้น้ำยาวิกซอล  , น้ำยา 3M นอน-เอซิค บาธรูมคลีนเนอร์ , ซานิการ์ด  หรือเทียบเท่า  </t>
  </si>
  <si>
    <t xml:space="preserve">น้ำยาทำความสะอาดสแตนเลส    </t>
  </si>
  <si>
    <t>ให้ใช้น้ำยากิปสัน ไชน์-ออน์  ,  น้ำยา  3M  สแตนเลส</t>
  </si>
  <si>
    <t>น้ำยาขจัดคราบสกปรกบนพรม</t>
  </si>
  <si>
    <t xml:space="preserve">น้ำยาซักพรม   </t>
  </si>
  <si>
    <t>ใช้น้ำยารักบี้ ของจอห์นสันแวกซ์ ,น้ำยา 3M เอ็กแทรคชั่นคลีนเนอร์ , ดูปองท์   หรือเทียบเท่า</t>
  </si>
  <si>
    <t xml:space="preserve">น้ำยาขจัดคราบสกปรก  </t>
  </si>
  <si>
    <t>ให้ใช้ของ ไอ.พี.วิช. , น้ำยา 3M เฮฟวี่ดิวตี้ มัลติ-เซอร์เฟช คลีนเนอร์  น้ำยา ฟิวส์เจอร์ ดี.ซี. หรือเทียบเท่า</t>
  </si>
  <si>
    <t>น้ำยาเช็ดกระจก</t>
  </si>
  <si>
    <t>ใช้ของวินเด็กซ์ ,น้ำยา ไอ.พี.วิช. ,น้ำยา 3M  วินโดว์ คลีนเนอร์ หรือเทียบเท่า</t>
  </si>
  <si>
    <t xml:space="preserve">ผงขัดสุขภัณฑ์  </t>
  </si>
  <si>
    <t xml:space="preserve">ใช้ผงวิม  หรือเทียบเท่า           </t>
  </si>
  <si>
    <t xml:space="preserve">สเปรย์ปรับอากาศ  </t>
  </si>
  <si>
    <t>ใช้น้ำยาคิงสเตลล่า , เกลด , เพรสซิเดนท์  หรือเท่าเทียบ</t>
  </si>
  <si>
    <t xml:space="preserve">แอลกอฮอล์ และสำลี  </t>
  </si>
  <si>
    <t>ผงซักฟอก</t>
  </si>
  <si>
    <t>ใช้น้ำยาสเต็ปออฟ ของจอห์นสันแวกซ์  ,น้ำยา 3M สปีด  สตริปเปอร์ ,  น้ำยาสริปออฟ ของ ไอ.พี.  หรือ เทียบเท่า</t>
  </si>
  <si>
    <r>
      <t xml:space="preserve"> </t>
    </r>
    <r>
      <rPr>
        <sz val="16"/>
        <color theme="1"/>
        <rFont val="Angsana New"/>
        <family val="1"/>
      </rPr>
      <t>ให้ใช้น้ำยาของจอห์นสัน ,  น้ำยา 3M ปรีทรีทเมนต์ คลีนเนอร์   สตีลคลีนเนอร์ แอนน์โพลิช ,  น้ำยา เอ็น.บี.โบลคลีน   หรือเทียบเท่าดูปองท์  หรือเทียบเท่า</t>
    </r>
  </si>
  <si>
    <t>อื่นๆ</t>
  </si>
  <si>
    <t>รายละเอียดทึ่บริษัทเสนอ</t>
  </si>
  <si>
    <t>ราคาต่อหน่วย</t>
  </si>
  <si>
    <t>อื่นๆ.............................................................</t>
  </si>
  <si>
    <t>.....................................................................</t>
  </si>
  <si>
    <t>(ไม่น้อยกว่า)</t>
  </si>
  <si>
    <t>ไม้กวาดดอกหญ้า</t>
  </si>
  <si>
    <t>สก๊อตไบท์</t>
  </si>
  <si>
    <t>ผ้าขนหนู</t>
  </si>
  <si>
    <t>แปรงล้างห้องน้ำมีด้าม</t>
  </si>
  <si>
    <t>ผ้าดิบ</t>
  </si>
  <si>
    <t>กระบอกฉีดน้ำ</t>
  </si>
  <si>
    <t>ไม้ถูพื้น</t>
  </si>
  <si>
    <t>ผ้าม็อบ</t>
  </si>
  <si>
    <t>ไม้ม็อบดันฝุ่น</t>
  </si>
  <si>
    <t>ผ้าม๊อบดันฝุ่น</t>
  </si>
  <si>
    <t>ที่ตักขยะพลาสติก</t>
  </si>
  <si>
    <t xml:space="preserve">ไม้ปาดน้ำ </t>
  </si>
  <si>
    <t xml:space="preserve">ไม้ขนไก่ </t>
  </si>
  <si>
    <t xml:space="preserve">แปรงซักผ้า </t>
  </si>
  <si>
    <t>ถุงมือยาง</t>
  </si>
  <si>
    <t>ผ้าห่มลากน้ำ</t>
  </si>
  <si>
    <t xml:space="preserve">รองเท้าบู๊ท </t>
  </si>
  <si>
    <t>จำนวนสำรอง</t>
  </si>
  <si>
    <t>หมายเหตุ   1. ผู้รับจ้างต้องเสนอจำนวนสำรองสำหรับทดแทน ส่วนที่ชำรุด ไว้ที่ส่วนกลางตามจำนวนที่ผู้รับจ้างเห็นว่าเหมาะสม</t>
  </si>
  <si>
    <t xml:space="preserve">  2. ผู้รับจ้างสามารถเสนอรายการอื่นเพิ่มเติมได้หากเห็นว่ามีความจำเป็นในการดำเนินงาน อาจพิมพ์เอกสารแนบได้</t>
  </si>
  <si>
    <t>ถังแบบสี่เหลี่ยม</t>
  </si>
  <si>
    <t xml:space="preserve">น้ำยาล้างลอกแวคซ์   </t>
  </si>
  <si>
    <t xml:space="preserve">น้ำยาดันฝุ่น    </t>
  </si>
  <si>
    <t xml:space="preserve">น้ำยาฆ่าเชื้อ   </t>
  </si>
  <si>
    <t>สเปรย์ฉีดโทรศัพท์</t>
  </si>
  <si>
    <t>น้ำยาดับกลิ่น</t>
  </si>
  <si>
    <t>น้ำยาเช็ดพื้นประจำวัน</t>
  </si>
  <si>
    <t>คุณลักษณะ ยี่ห้อ รูปแบบที่เสนอ (1)</t>
  </si>
  <si>
    <t>(2)จำนวน</t>
  </si>
  <si>
    <t>(3)</t>
  </si>
  <si>
    <t>ราคาต่อหน่วย (4)</t>
  </si>
  <si>
    <t>(5)</t>
  </si>
  <si>
    <t>(7)</t>
  </si>
  <si>
    <t>รวมประกันสังคมและค่าใช้จ่ายอื่นๆ</t>
  </si>
  <si>
    <t>รวมหมวดค่าแรงและค่าวัสดุ</t>
  </si>
  <si>
    <t>ราคารวมค่าดำเนินการและภาษี</t>
  </si>
  <si>
    <t>ตามข้อ 3.1,3.2</t>
  </si>
  <si>
    <t xml:space="preserve">     2.3  อื่นๆ(ค่าเช็ดกระจกภายนอกอาคาร</t>
  </si>
  <si>
    <t>ตามข้อกำหนดรายการ)</t>
  </si>
  <si>
    <t>ค่าแรงต่อเดือน</t>
  </si>
  <si>
    <t xml:space="preserve">      3.1  ค่าดำเนินการประมาณ </t>
  </si>
  <si>
    <t>แบบรายการสรุปประมาณค่าใช้จ่าย</t>
  </si>
  <si>
    <t>หมาเหตุ ระยะเวลาทำงานตั้งแต่ 1 พฤศจิกายน 2559 - 30 กันยายน 2560 (11 เดือน)</t>
  </si>
  <si>
    <t>หมายเหตุ บริษัทสามารถกรอกรายละเอียดเพิ่มเติมนอกเหนือจากรายการข้างต้น  โดยสามารถพิมพิ์แบบฟอร์มเพิ่มเติมได้ หรือทำเอกสารแนบท้ายได้</t>
  </si>
  <si>
    <t xml:space="preserve">     1.1.2  พนักงานทำความสะอาดและพนักงานทำสวน</t>
  </si>
  <si>
    <t>แบบประมาณการรายการวัสดุและอุปกรณ์ให้กรอกช่องที่ (1)(2)  (3) ถ้ามี สำหรับช่อง (4) (5) กรอกหลังจากเสนอราคาได้  (โดยให้ยื่นรายละเอียดในวันยื่นซองเสนอราคา)</t>
  </si>
  <si>
    <t xml:space="preserve">     2.3  ค่าเช็ดกระจกภายนอกอาคาร</t>
  </si>
  <si>
    <t xml:space="preserve">     2.4  ค่าเครื่องมือ</t>
  </si>
  <si>
    <t>คิดเฉพาะค่าเสื่อมราคา</t>
  </si>
  <si>
    <t xml:space="preserve">หมายเหตุ บริษัทสามารถกรอกรายละเอียดเพิ่มเติมนอกเหนือจากรายการข้างต้น  โดยสามารถพิมพ์รายการอื่นๆที่คิดว่าจำเป็นเพิ่มเติมได้ </t>
  </si>
  <si>
    <t>งานจ้างเหมาบริการรักษาความสะอาดคณะวิทยาศาสตร์ประยุกต์   จำนวน  1 งาน</t>
  </si>
  <si>
    <t>งานจ้างเหมาบริการรักษาความสะอาด คณะวิทยาศาสตร์ประยุกต์   จำนวน  1 งาน</t>
  </si>
  <si>
    <t xml:space="preserve">รายละเอียดการประมาณการปริมาณน้ำยา </t>
  </si>
  <si>
    <t>รายละเอียดน้ำยา ยี่ห้อ   ทึ่บริษัทเสนอ</t>
  </si>
  <si>
    <t>จำนวนประมาณการ/เดือน</t>
  </si>
  <si>
    <t>งานจ้างเหมาบริการรักษาความสะอาดคณะวิทยาศาสตร์ประยุกต์</t>
  </si>
  <si>
    <t>หมวดค่าดำเนินการ กำไรและภาษี</t>
  </si>
  <si>
    <t>ราคารวมค่าดำเนินการกำไรและภาษี</t>
  </si>
  <si>
    <t>ราคารวมค่าดำเนินการ กำไรและภาษี</t>
  </si>
  <si>
    <t xml:space="preserve">แบบรายการสรุปประมาณค่าใช้จ่าย </t>
  </si>
  <si>
    <t xml:space="preserve">จำนวนประมาณ/ปี </t>
  </si>
  <si>
    <t>คำอธิบาย</t>
  </si>
  <si>
    <t>ค่าแรงขั้นต่ำ  325 บาท/วัน โดยปฏิบัติงานวันละ 8 ช.ม.</t>
  </si>
  <si>
    <t>เวลาเริ่มทำงาน  7.00 -17.00 บาท เป็นจำนวน 9 ช.ม.</t>
  </si>
  <si>
    <t>2.ค่าล่วงเวลา 7.00 -8.00 น. 1ช.ม.ทำงานต่อเนื่อง เป็นเงินชม.ละ 325/8 ช.ม. เป็นเงิน 40.625 บาท x1.5 เท่า เป็นเงิน 60.9375 บาท</t>
  </si>
  <si>
    <t>3. คิดเป็นค่าแรงต่อวัน =  325+60.9375 =385.93 บาท</t>
  </si>
  <si>
    <t>ดูคำอธิบาย</t>
  </si>
  <si>
    <t>สำหรับหัวหน้าแม่บ้าน</t>
  </si>
  <si>
    <t>มีเงินประจำตำแหน่งประมาณ</t>
  </si>
  <si>
    <t>1. พนักงานงาน 1 คนคิดค่าแรง 325 บาท่อวันต่อ  8 ชม.</t>
  </si>
  <si>
    <t>2,450.00 บาท</t>
  </si>
  <si>
    <t>เดือน</t>
  </si>
  <si>
    <t>ครั้ง</t>
  </si>
  <si>
    <t>งาน</t>
  </si>
  <si>
    <t>5. บวกค่าประกันสังคมที่บริษัทต้องจ่ายสมทบ 5 เปอร์เซนต์=  10.034.375 +501.7187  เป็นเงิน 10,536.0937 บาท จึงคิดเป็นค่าประมาณการ 10,550.00 บาท</t>
  </si>
  <si>
    <t xml:space="preserve">               4. ทำงานจำนวน 26 วัน = 385.93x26 เป็นเงิน  10,034.375 บาท ต่อคนต่อเดือน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</si>
</sst>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7"/>
      <color theme="1"/>
      <name val="Times New Roman"/>
      <family val="1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20"/>
      <color theme="1"/>
      <name val="TH SarabunPSK"/>
      <family val="2"/>
    </font>
    <font>
      <sz val="10"/>
      <color theme="1"/>
      <name val="TH SarabunPSK"/>
      <family val="2"/>
    </font>
    <font>
      <b/>
      <u/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Border="1" applyAlignment="1">
      <alignment horizontal="justify" vertical="top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3" fillId="0" borderId="0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7" xfId="0" applyFont="1" applyBorder="1"/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9" xfId="0" applyFont="1" applyBorder="1"/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6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/>
    <xf numFmtId="49" fontId="4" fillId="0" borderId="3" xfId="0" applyNumberFormat="1" applyFont="1" applyBorder="1" applyAlignment="1">
      <alignment horizontal="center" vertical="top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49" fontId="4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10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5" fillId="0" borderId="9" xfId="0" applyNumberFormat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5" fillId="0" borderId="12" xfId="1" applyFont="1" applyBorder="1" applyAlignment="1">
      <alignment horizontal="center"/>
    </xf>
    <xf numFmtId="43" fontId="5" fillId="0" borderId="13" xfId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9" xfId="0" quotePrefix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3" fontId="16" fillId="0" borderId="0" xfId="1" applyFont="1" applyAlignment="1">
      <alignment horizont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6" fillId="0" borderId="0" xfId="1" applyFont="1" applyBorder="1" applyAlignment="1">
      <alignment horizontal="center"/>
    </xf>
    <xf numFmtId="0" fontId="16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7" workbookViewId="0">
      <selection activeCell="G19" sqref="G19"/>
    </sheetView>
  </sheetViews>
  <sheetFormatPr defaultColWidth="9" defaultRowHeight="18.75" x14ac:dyDescent="0.3"/>
  <cols>
    <col min="1" max="1" width="6.25" style="33" customWidth="1"/>
    <col min="2" max="2" width="34.875" style="33" customWidth="1"/>
    <col min="3" max="3" width="7.125" style="33" customWidth="1"/>
    <col min="4" max="4" width="6.75" style="33" customWidth="1"/>
    <col min="5" max="5" width="8.375" style="33" customWidth="1"/>
    <col min="6" max="6" width="9.25" style="33" customWidth="1"/>
    <col min="7" max="7" width="9.75" style="33" customWidth="1"/>
    <col min="8" max="8" width="10.75" style="33" customWidth="1"/>
    <col min="9" max="9" width="12.25" style="33" customWidth="1"/>
    <col min="10" max="10" width="23.75" style="33" customWidth="1"/>
    <col min="11" max="16384" width="9" style="25"/>
  </cols>
  <sheetData>
    <row r="1" spans="1:10" ht="28.5" x14ac:dyDescent="0.45">
      <c r="A1" s="73" t="s">
        <v>123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1" x14ac:dyDescent="0.35">
      <c r="A2" s="74" t="s">
        <v>114</v>
      </c>
      <c r="B2" s="74"/>
      <c r="C2" s="74"/>
      <c r="D2" s="74"/>
      <c r="E2" s="74"/>
      <c r="F2" s="74"/>
      <c r="G2" s="74"/>
      <c r="H2" s="74"/>
      <c r="I2" s="74"/>
      <c r="J2" s="74"/>
    </row>
    <row r="4" spans="1:10" x14ac:dyDescent="0.3">
      <c r="A4" s="23" t="s">
        <v>1</v>
      </c>
      <c r="B4" s="23" t="s">
        <v>2</v>
      </c>
      <c r="C4" s="23" t="s">
        <v>3</v>
      </c>
      <c r="D4" s="23" t="s">
        <v>12</v>
      </c>
      <c r="E4" s="71" t="s">
        <v>4</v>
      </c>
      <c r="F4" s="72"/>
      <c r="G4" s="71" t="s">
        <v>5</v>
      </c>
      <c r="H4" s="72"/>
      <c r="I4" s="23" t="s">
        <v>23</v>
      </c>
      <c r="J4" s="23" t="s">
        <v>6</v>
      </c>
    </row>
    <row r="5" spans="1:10" x14ac:dyDescent="0.3">
      <c r="A5" s="26"/>
      <c r="B5" s="26"/>
      <c r="C5" s="26"/>
      <c r="D5" s="26"/>
      <c r="E5" s="27" t="s">
        <v>21</v>
      </c>
      <c r="F5" s="27" t="s">
        <v>22</v>
      </c>
      <c r="G5" s="27" t="s">
        <v>21</v>
      </c>
      <c r="H5" s="27" t="s">
        <v>22</v>
      </c>
      <c r="I5" s="26"/>
      <c r="J5" s="26"/>
    </row>
    <row r="6" spans="1:10" x14ac:dyDescent="0.3">
      <c r="A6" s="28">
        <v>1</v>
      </c>
      <c r="B6" s="29" t="s">
        <v>7</v>
      </c>
      <c r="C6" s="28"/>
      <c r="D6" s="28"/>
      <c r="E6" s="28"/>
      <c r="F6" s="28"/>
      <c r="G6" s="28"/>
      <c r="H6" s="28"/>
      <c r="I6" s="28"/>
      <c r="J6" s="28"/>
    </row>
    <row r="7" spans="1:10" x14ac:dyDescent="0.3">
      <c r="A7" s="30"/>
      <c r="B7" s="31" t="s">
        <v>8</v>
      </c>
      <c r="C7" s="30"/>
      <c r="D7" s="30"/>
      <c r="E7" s="30"/>
      <c r="F7" s="30"/>
      <c r="G7" s="30"/>
      <c r="H7" s="30"/>
      <c r="I7" s="30"/>
      <c r="J7" s="30"/>
    </row>
    <row r="8" spans="1:10" x14ac:dyDescent="0.3">
      <c r="A8" s="30"/>
      <c r="B8" s="31" t="s">
        <v>9</v>
      </c>
      <c r="C8" s="30">
        <v>1</v>
      </c>
      <c r="D8" s="30" t="s">
        <v>19</v>
      </c>
      <c r="E8" s="30"/>
      <c r="F8" s="30"/>
      <c r="G8" s="30"/>
      <c r="H8" s="30"/>
      <c r="I8" s="30"/>
      <c r="J8" s="30" t="s">
        <v>27</v>
      </c>
    </row>
    <row r="9" spans="1:10" x14ac:dyDescent="0.3">
      <c r="A9" s="30"/>
      <c r="B9" s="31" t="s">
        <v>108</v>
      </c>
      <c r="C9" s="30">
        <v>26</v>
      </c>
      <c r="D9" s="30" t="s">
        <v>19</v>
      </c>
      <c r="E9" s="30"/>
      <c r="F9" s="30"/>
      <c r="G9" s="30"/>
      <c r="H9" s="30"/>
      <c r="I9" s="30"/>
      <c r="J9" s="30" t="s">
        <v>28</v>
      </c>
    </row>
    <row r="10" spans="1:10" x14ac:dyDescent="0.3">
      <c r="A10" s="30"/>
      <c r="B10" s="31" t="s">
        <v>11</v>
      </c>
      <c r="C10" s="30"/>
      <c r="D10" s="30"/>
      <c r="E10" s="30"/>
      <c r="F10" s="30"/>
      <c r="G10" s="30"/>
      <c r="H10" s="30"/>
      <c r="I10" s="30"/>
      <c r="J10" s="30" t="s">
        <v>97</v>
      </c>
    </row>
    <row r="11" spans="1:10" x14ac:dyDescent="0.3">
      <c r="A11" s="30"/>
      <c r="B11" s="31" t="s">
        <v>13</v>
      </c>
      <c r="C11" s="30">
        <v>1</v>
      </c>
      <c r="D11" s="30" t="s">
        <v>19</v>
      </c>
      <c r="E11" s="30"/>
      <c r="F11" s="30"/>
      <c r="G11" s="30"/>
      <c r="H11" s="30"/>
      <c r="I11" s="30"/>
      <c r="J11" s="30"/>
    </row>
    <row r="12" spans="1:10" x14ac:dyDescent="0.3">
      <c r="A12" s="30"/>
      <c r="B12" s="31" t="s">
        <v>14</v>
      </c>
      <c r="C12" s="30">
        <v>5</v>
      </c>
      <c r="D12" s="30" t="s">
        <v>19</v>
      </c>
      <c r="E12" s="30"/>
      <c r="F12" s="30"/>
      <c r="G12" s="30"/>
      <c r="H12" s="30"/>
      <c r="I12" s="30"/>
      <c r="J12" s="30"/>
    </row>
    <row r="13" spans="1:10" x14ac:dyDescent="0.3">
      <c r="A13" s="30"/>
      <c r="B13" s="31"/>
      <c r="C13" s="30"/>
      <c r="D13" s="30"/>
      <c r="E13" s="30"/>
      <c r="F13" s="30"/>
      <c r="G13" s="30"/>
      <c r="H13" s="30"/>
      <c r="I13" s="30"/>
      <c r="J13" s="30"/>
    </row>
    <row r="14" spans="1:10" x14ac:dyDescent="0.3">
      <c r="A14" s="30">
        <v>2</v>
      </c>
      <c r="B14" s="32" t="s">
        <v>15</v>
      </c>
      <c r="C14" s="30"/>
      <c r="D14" s="30"/>
      <c r="E14" s="30"/>
      <c r="F14" s="30"/>
      <c r="G14" s="30"/>
      <c r="H14" s="30"/>
      <c r="I14" s="30"/>
      <c r="J14" s="30"/>
    </row>
    <row r="15" spans="1:10" x14ac:dyDescent="0.3">
      <c r="A15" s="30"/>
      <c r="B15" s="31" t="s">
        <v>16</v>
      </c>
      <c r="C15" s="30"/>
      <c r="D15" s="30"/>
      <c r="E15" s="30"/>
      <c r="F15" s="30"/>
      <c r="G15" s="30"/>
      <c r="H15" s="30"/>
      <c r="I15" s="30"/>
      <c r="J15" s="30"/>
    </row>
    <row r="16" spans="1:10" x14ac:dyDescent="0.3">
      <c r="A16" s="30"/>
      <c r="B16" s="31" t="s">
        <v>17</v>
      </c>
      <c r="C16" s="30"/>
      <c r="D16" s="30"/>
      <c r="E16" s="30"/>
      <c r="F16" s="30"/>
      <c r="G16" s="30"/>
      <c r="H16" s="30"/>
      <c r="I16" s="30"/>
      <c r="J16" s="30"/>
    </row>
    <row r="17" spans="1:10" x14ac:dyDescent="0.3">
      <c r="A17" s="30"/>
      <c r="B17" s="31" t="s">
        <v>110</v>
      </c>
      <c r="C17" s="30"/>
      <c r="D17" s="30"/>
      <c r="E17" s="30"/>
      <c r="F17" s="30"/>
      <c r="G17" s="30"/>
      <c r="H17" s="30"/>
      <c r="I17" s="30"/>
      <c r="J17" s="30"/>
    </row>
    <row r="18" spans="1:10" x14ac:dyDescent="0.3">
      <c r="A18" s="30"/>
      <c r="B18" s="31" t="s">
        <v>111</v>
      </c>
      <c r="C18" s="30"/>
      <c r="D18" s="30"/>
      <c r="E18" s="30"/>
      <c r="F18" s="30"/>
      <c r="G18" s="30"/>
      <c r="H18" s="30"/>
      <c r="I18" s="30"/>
      <c r="J18" s="54" t="s">
        <v>112</v>
      </c>
    </row>
    <row r="19" spans="1:10" x14ac:dyDescent="0.3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x14ac:dyDescent="0.3">
      <c r="A20" s="30">
        <v>3</v>
      </c>
      <c r="B20" s="32" t="s">
        <v>120</v>
      </c>
      <c r="C20" s="30"/>
      <c r="D20" s="30"/>
      <c r="E20" s="30"/>
      <c r="F20" s="30"/>
      <c r="G20" s="30"/>
      <c r="H20" s="30"/>
      <c r="I20" s="30"/>
      <c r="J20" s="30" t="s">
        <v>122</v>
      </c>
    </row>
    <row r="21" spans="1:10" x14ac:dyDescent="0.3">
      <c r="A21" s="30"/>
      <c r="B21" s="31"/>
      <c r="C21" s="30"/>
      <c r="D21" s="30"/>
      <c r="E21" s="30"/>
      <c r="F21" s="30"/>
      <c r="G21" s="30"/>
      <c r="H21" s="30"/>
      <c r="I21" s="30"/>
      <c r="J21" s="30"/>
    </row>
    <row r="22" spans="1:10" x14ac:dyDescent="0.3">
      <c r="A22" s="30"/>
      <c r="B22" s="31"/>
      <c r="C22" s="30"/>
      <c r="D22" s="30"/>
      <c r="E22" s="30"/>
      <c r="F22" s="30"/>
      <c r="G22" s="30"/>
      <c r="H22" s="30"/>
      <c r="I22" s="30"/>
      <c r="J22" s="30"/>
    </row>
    <row r="23" spans="1:10" x14ac:dyDescent="0.3">
      <c r="A23" s="30"/>
      <c r="B23" s="31"/>
      <c r="C23" s="30"/>
      <c r="D23" s="30"/>
      <c r="E23" s="30"/>
      <c r="F23" s="30"/>
      <c r="G23" s="30"/>
      <c r="H23" s="30"/>
      <c r="I23" s="30"/>
      <c r="J23" s="30"/>
    </row>
    <row r="24" spans="1:10" x14ac:dyDescent="0.3">
      <c r="A24" s="30"/>
      <c r="B24" s="31"/>
      <c r="C24" s="30"/>
      <c r="D24" s="30"/>
      <c r="E24" s="30"/>
      <c r="F24" s="30"/>
      <c r="G24" s="30"/>
      <c r="H24" s="30"/>
      <c r="I24" s="30"/>
      <c r="J24" s="30"/>
    </row>
    <row r="25" spans="1:10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9.5" thickBot="1" x14ac:dyDescent="0.35">
      <c r="C27" s="33" t="s">
        <v>24</v>
      </c>
      <c r="I27" s="34"/>
    </row>
    <row r="28" spans="1:10" ht="19.5" thickTop="1" x14ac:dyDescent="0.3">
      <c r="C28" s="33" t="s">
        <v>25</v>
      </c>
    </row>
    <row r="29" spans="1:10" x14ac:dyDescent="0.3">
      <c r="A29" s="75" t="s">
        <v>113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1:10" x14ac:dyDescent="0.3">
      <c r="B30" s="33" t="s">
        <v>26</v>
      </c>
    </row>
  </sheetData>
  <mergeCells count="5">
    <mergeCell ref="E4:F4"/>
    <mergeCell ref="G4:H4"/>
    <mergeCell ref="A1:J1"/>
    <mergeCell ref="A2:J2"/>
    <mergeCell ref="A29:J29"/>
  </mergeCells>
  <pageMargins left="0.70866141732283472" right="0.70866141732283472" top="0.31496062992125984" bottom="0.27559055118110237" header="0.15748031496062992" footer="0.1574803149606299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7" sqref="B27"/>
    </sheetView>
  </sheetViews>
  <sheetFormatPr defaultRowHeight="21" customHeight="1" x14ac:dyDescent="0.2"/>
  <cols>
    <col min="1" max="1" width="6.75" customWidth="1"/>
    <col min="2" max="2" width="24" customWidth="1"/>
    <col min="3" max="3" width="92.75" customWidth="1"/>
    <col min="4" max="4" width="25.75" customWidth="1"/>
    <col min="5" max="5" width="9.875" customWidth="1"/>
    <col min="6" max="6" width="10.75" customWidth="1"/>
    <col min="7" max="7" width="12.125" customWidth="1"/>
  </cols>
  <sheetData>
    <row r="1" spans="1:7" s="2" customFormat="1" ht="21" customHeight="1" x14ac:dyDescent="0.2">
      <c r="A1" s="1" t="s">
        <v>1</v>
      </c>
      <c r="B1" s="1" t="s">
        <v>30</v>
      </c>
      <c r="C1" s="1" t="s">
        <v>31</v>
      </c>
      <c r="D1" s="1" t="s">
        <v>59</v>
      </c>
      <c r="E1" s="5" t="s">
        <v>3</v>
      </c>
      <c r="F1" s="5" t="s">
        <v>60</v>
      </c>
      <c r="G1" s="5" t="s">
        <v>23</v>
      </c>
    </row>
    <row r="2" spans="1:7" s="2" customFormat="1" ht="21" customHeight="1" x14ac:dyDescent="0.2">
      <c r="A2" s="1">
        <v>9.1</v>
      </c>
      <c r="B2" s="1" t="s">
        <v>32</v>
      </c>
      <c r="C2" s="1" t="s">
        <v>33</v>
      </c>
      <c r="D2" s="1"/>
    </row>
    <row r="3" spans="1:7" s="2" customFormat="1" ht="21" customHeight="1" x14ac:dyDescent="0.2">
      <c r="A3" s="1">
        <v>9.1999999999999993</v>
      </c>
      <c r="B3" s="1" t="s">
        <v>34</v>
      </c>
      <c r="C3" s="1" t="s">
        <v>56</v>
      </c>
      <c r="D3" s="1"/>
    </row>
    <row r="4" spans="1:7" s="2" customFormat="1" ht="21" customHeight="1" x14ac:dyDescent="0.2">
      <c r="A4" s="1">
        <v>9.3000000000000007</v>
      </c>
      <c r="B4" s="1" t="s">
        <v>35</v>
      </c>
      <c r="C4" s="3" t="s">
        <v>36</v>
      </c>
      <c r="D4" s="1"/>
    </row>
    <row r="5" spans="1:7" s="2" customFormat="1" ht="21" customHeight="1" x14ac:dyDescent="0.2">
      <c r="A5" s="1">
        <v>9.4</v>
      </c>
      <c r="B5" s="1" t="s">
        <v>37</v>
      </c>
      <c r="C5" s="1" t="s">
        <v>38</v>
      </c>
      <c r="D5" s="1"/>
    </row>
    <row r="6" spans="1:7" s="2" customFormat="1" ht="21" customHeight="1" x14ac:dyDescent="0.2">
      <c r="A6" s="1">
        <v>9.5</v>
      </c>
      <c r="B6" s="1" t="s">
        <v>39</v>
      </c>
      <c r="C6" s="1" t="s">
        <v>40</v>
      </c>
      <c r="D6" s="1"/>
    </row>
    <row r="7" spans="1:7" s="2" customFormat="1" ht="21" customHeight="1" x14ac:dyDescent="0.2">
      <c r="A7" s="1">
        <v>9.6</v>
      </c>
      <c r="B7" s="1" t="s">
        <v>41</v>
      </c>
      <c r="C7" s="1" t="s">
        <v>42</v>
      </c>
      <c r="D7" s="1"/>
    </row>
    <row r="8" spans="1:7" s="2" customFormat="1" ht="21" customHeight="1" x14ac:dyDescent="0.2">
      <c r="A8" s="1">
        <v>9.6999999999999993</v>
      </c>
      <c r="B8" s="1" t="s">
        <v>43</v>
      </c>
      <c r="C8" s="4" t="s">
        <v>57</v>
      </c>
      <c r="D8" s="1"/>
    </row>
    <row r="9" spans="1:7" s="2" customFormat="1" ht="21" customHeight="1" x14ac:dyDescent="0.2">
      <c r="A9" s="1">
        <v>9.8000000000000007</v>
      </c>
      <c r="B9" s="1" t="s">
        <v>44</v>
      </c>
      <c r="C9" s="1" t="s">
        <v>45</v>
      </c>
      <c r="D9" s="1"/>
    </row>
    <row r="10" spans="1:7" s="2" customFormat="1" ht="21" customHeight="1" x14ac:dyDescent="0.2">
      <c r="A10" s="1">
        <v>9.9</v>
      </c>
      <c r="B10" s="1" t="s">
        <v>46</v>
      </c>
      <c r="C10" s="1" t="s">
        <v>47</v>
      </c>
      <c r="D10" s="1"/>
    </row>
    <row r="11" spans="1:7" s="2" customFormat="1" ht="21" customHeight="1" x14ac:dyDescent="0.2">
      <c r="A11" s="1">
        <v>9.1</v>
      </c>
      <c r="B11" s="1" t="s">
        <v>48</v>
      </c>
      <c r="C11" s="1" t="s">
        <v>49</v>
      </c>
      <c r="D11" s="1"/>
    </row>
    <row r="12" spans="1:7" s="2" customFormat="1" ht="21" customHeight="1" x14ac:dyDescent="0.2">
      <c r="A12" s="1">
        <v>9.11</v>
      </c>
      <c r="B12" s="1" t="s">
        <v>50</v>
      </c>
      <c r="C12" s="1" t="s">
        <v>51</v>
      </c>
      <c r="D12" s="1"/>
    </row>
    <row r="13" spans="1:7" s="2" customFormat="1" ht="21" customHeight="1" x14ac:dyDescent="0.2">
      <c r="A13" s="1">
        <v>9.1199999999999992</v>
      </c>
      <c r="B13" s="1" t="s">
        <v>52</v>
      </c>
      <c r="C13" s="1" t="s">
        <v>53</v>
      </c>
      <c r="D13" s="1"/>
    </row>
    <row r="14" spans="1:7" s="2" customFormat="1" ht="21" customHeight="1" x14ac:dyDescent="0.2">
      <c r="A14" s="1">
        <v>9.1300000000000008</v>
      </c>
      <c r="B14" s="1" t="s">
        <v>54</v>
      </c>
      <c r="C14" s="1"/>
      <c r="D14" s="1"/>
    </row>
    <row r="15" spans="1:7" s="2" customFormat="1" ht="21" customHeight="1" x14ac:dyDescent="0.2">
      <c r="A15" s="1">
        <v>9.14</v>
      </c>
      <c r="B15" s="1" t="s">
        <v>55</v>
      </c>
      <c r="C15" s="1"/>
      <c r="D15" s="1"/>
    </row>
    <row r="16" spans="1:7" s="2" customFormat="1" ht="21" customHeight="1" x14ac:dyDescent="0.2">
      <c r="A16" s="5">
        <v>9.15</v>
      </c>
      <c r="B16" s="5" t="s">
        <v>58</v>
      </c>
    </row>
    <row r="17" s="2" customFormat="1" ht="21" customHeight="1" x14ac:dyDescent="0.2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3" sqref="B3"/>
    </sheetView>
  </sheetViews>
  <sheetFormatPr defaultColWidth="9" defaultRowHeight="21" customHeight="1" x14ac:dyDescent="0.25"/>
  <cols>
    <col min="1" max="1" width="6.75" style="36" customWidth="1"/>
    <col min="2" max="2" width="22.625" style="36" customWidth="1"/>
    <col min="3" max="3" width="31" style="36" customWidth="1"/>
    <col min="4" max="4" width="20" style="36" customWidth="1"/>
    <col min="5" max="5" width="16.125" style="36" customWidth="1"/>
    <col min="6" max="6" width="12.625" style="36" bestFit="1" customWidth="1"/>
    <col min="7" max="7" width="10.875" style="36" customWidth="1"/>
    <col min="8" max="8" width="14" style="36" customWidth="1"/>
    <col min="9" max="16384" width="9" style="36"/>
  </cols>
  <sheetData>
    <row r="1" spans="1:8" s="42" customFormat="1" ht="21" customHeight="1" x14ac:dyDescent="0.35">
      <c r="A1" s="78" t="s">
        <v>116</v>
      </c>
      <c r="B1" s="78"/>
      <c r="C1" s="78"/>
      <c r="D1" s="78"/>
      <c r="E1" s="78"/>
      <c r="F1" s="78"/>
      <c r="G1" s="78"/>
      <c r="H1" s="78"/>
    </row>
    <row r="2" spans="1:8" s="41" customFormat="1" ht="21" customHeight="1" x14ac:dyDescent="0.35">
      <c r="A2" s="77" t="s">
        <v>119</v>
      </c>
      <c r="B2" s="77"/>
      <c r="C2" s="77"/>
      <c r="D2" s="77"/>
      <c r="E2" s="77"/>
      <c r="F2" s="77"/>
      <c r="G2" s="77"/>
      <c r="H2" s="77"/>
    </row>
    <row r="3" spans="1:8" s="6" customFormat="1" ht="47.45" customHeight="1" x14ac:dyDescent="0.25">
      <c r="A3" s="37" t="s">
        <v>1</v>
      </c>
      <c r="B3" s="37" t="s">
        <v>30</v>
      </c>
      <c r="C3" s="37" t="s">
        <v>117</v>
      </c>
      <c r="D3" s="38" t="s">
        <v>118</v>
      </c>
      <c r="E3" s="38" t="s">
        <v>124</v>
      </c>
      <c r="F3" s="38" t="s">
        <v>60</v>
      </c>
      <c r="G3" s="38" t="s">
        <v>23</v>
      </c>
      <c r="H3" s="38" t="s">
        <v>6</v>
      </c>
    </row>
    <row r="4" spans="1:8" s="6" customFormat="1" ht="21" customHeight="1" x14ac:dyDescent="0.25">
      <c r="A4" s="9">
        <v>1</v>
      </c>
      <c r="B4" s="9" t="s">
        <v>32</v>
      </c>
      <c r="C4" s="9"/>
      <c r="D4" s="10"/>
      <c r="E4" s="10"/>
      <c r="F4" s="10"/>
      <c r="G4" s="10"/>
      <c r="H4" s="10"/>
    </row>
    <row r="5" spans="1:8" s="6" customFormat="1" ht="21" customHeight="1" x14ac:dyDescent="0.25">
      <c r="A5" s="12">
        <v>2</v>
      </c>
      <c r="B5" s="12" t="s">
        <v>85</v>
      </c>
      <c r="C5" s="12"/>
      <c r="D5" s="13"/>
      <c r="E5" s="13"/>
      <c r="F5" s="13"/>
      <c r="G5" s="13"/>
      <c r="H5" s="13"/>
    </row>
    <row r="6" spans="1:8" s="6" customFormat="1" ht="21" customHeight="1" x14ac:dyDescent="0.25">
      <c r="A6" s="12">
        <v>3</v>
      </c>
      <c r="B6" s="12" t="s">
        <v>86</v>
      </c>
      <c r="C6" s="12"/>
      <c r="D6" s="13"/>
      <c r="E6" s="13"/>
      <c r="F6" s="13"/>
      <c r="G6" s="13"/>
      <c r="H6" s="13"/>
    </row>
    <row r="7" spans="1:8" s="6" customFormat="1" ht="21" customHeight="1" x14ac:dyDescent="0.25">
      <c r="A7" s="12">
        <v>4</v>
      </c>
      <c r="B7" s="12" t="s">
        <v>87</v>
      </c>
      <c r="C7" s="12"/>
      <c r="D7" s="13"/>
      <c r="E7" s="13"/>
      <c r="F7" s="13"/>
      <c r="G7" s="13"/>
      <c r="H7" s="13"/>
    </row>
    <row r="8" spans="1:8" s="6" customFormat="1" ht="21" customHeight="1" x14ac:dyDescent="0.25">
      <c r="A8" s="12">
        <v>5</v>
      </c>
      <c r="B8" s="12" t="s">
        <v>39</v>
      </c>
      <c r="C8" s="12"/>
      <c r="D8" s="13"/>
      <c r="E8" s="13"/>
      <c r="F8" s="13"/>
      <c r="G8" s="13"/>
      <c r="H8" s="13"/>
    </row>
    <row r="9" spans="1:8" s="6" customFormat="1" ht="21" customHeight="1" x14ac:dyDescent="0.25">
      <c r="A9" s="12">
        <v>6</v>
      </c>
      <c r="B9" s="12" t="s">
        <v>41</v>
      </c>
      <c r="C9" s="12"/>
      <c r="D9" s="13"/>
      <c r="E9" s="13"/>
      <c r="F9" s="13"/>
      <c r="G9" s="13"/>
      <c r="H9" s="13"/>
    </row>
    <row r="10" spans="1:8" s="6" customFormat="1" ht="21" customHeight="1" x14ac:dyDescent="0.25">
      <c r="A10" s="12">
        <v>7</v>
      </c>
      <c r="B10" s="12" t="s">
        <v>46</v>
      </c>
      <c r="C10" s="12"/>
      <c r="D10" s="13"/>
      <c r="E10" s="13"/>
      <c r="F10" s="13"/>
      <c r="G10" s="13"/>
      <c r="H10" s="13"/>
    </row>
    <row r="11" spans="1:8" s="6" customFormat="1" ht="21" customHeight="1" x14ac:dyDescent="0.25">
      <c r="A11" s="12">
        <v>8</v>
      </c>
      <c r="B11" s="12" t="s">
        <v>48</v>
      </c>
      <c r="C11" s="12"/>
      <c r="D11" s="13"/>
      <c r="E11" s="13"/>
      <c r="F11" s="13"/>
      <c r="G11" s="13"/>
      <c r="H11" s="13"/>
    </row>
    <row r="12" spans="1:8" s="6" customFormat="1" ht="21" customHeight="1" x14ac:dyDescent="0.25">
      <c r="A12" s="12">
        <v>9</v>
      </c>
      <c r="B12" s="12" t="s">
        <v>52</v>
      </c>
      <c r="C12" s="12"/>
      <c r="D12" s="13"/>
      <c r="E12" s="13"/>
      <c r="F12" s="13"/>
      <c r="G12" s="13"/>
      <c r="H12" s="13"/>
    </row>
    <row r="13" spans="1:8" s="6" customFormat="1" ht="21" customHeight="1" x14ac:dyDescent="0.25">
      <c r="A13" s="12">
        <v>10</v>
      </c>
      <c r="B13" s="12" t="s">
        <v>88</v>
      </c>
      <c r="C13" s="12"/>
      <c r="D13" s="13"/>
      <c r="E13" s="13"/>
      <c r="F13" s="13"/>
      <c r="G13" s="13"/>
      <c r="H13" s="13"/>
    </row>
    <row r="14" spans="1:8" s="6" customFormat="1" ht="21" customHeight="1" x14ac:dyDescent="0.25">
      <c r="A14" s="12">
        <v>11</v>
      </c>
      <c r="B14" s="12" t="s">
        <v>55</v>
      </c>
      <c r="C14" s="12"/>
      <c r="D14" s="13"/>
      <c r="E14" s="13"/>
      <c r="F14" s="13"/>
      <c r="G14" s="13"/>
      <c r="H14" s="13"/>
    </row>
    <row r="15" spans="1:8" s="6" customFormat="1" ht="21" customHeight="1" x14ac:dyDescent="0.25">
      <c r="A15" s="12">
        <v>12</v>
      </c>
      <c r="B15" s="12" t="s">
        <v>89</v>
      </c>
      <c r="C15" s="12"/>
      <c r="D15" s="13"/>
      <c r="E15" s="13"/>
      <c r="F15" s="13"/>
      <c r="G15" s="13"/>
      <c r="H15" s="13"/>
    </row>
    <row r="16" spans="1:8" s="6" customFormat="1" ht="21" customHeight="1" x14ac:dyDescent="0.25">
      <c r="A16" s="12">
        <v>13</v>
      </c>
      <c r="B16" s="12" t="s">
        <v>90</v>
      </c>
      <c r="C16" s="12"/>
      <c r="D16" s="13"/>
      <c r="E16" s="13"/>
      <c r="F16" s="13"/>
      <c r="G16" s="13"/>
      <c r="H16" s="13"/>
    </row>
    <row r="17" spans="1:11" s="6" customFormat="1" ht="21" customHeight="1" x14ac:dyDescent="0.25">
      <c r="A17" s="12">
        <v>14</v>
      </c>
      <c r="B17" s="12" t="s">
        <v>61</v>
      </c>
      <c r="C17" s="12"/>
      <c r="D17" s="13"/>
      <c r="E17" s="13"/>
      <c r="F17" s="13"/>
      <c r="G17" s="13"/>
      <c r="H17" s="13"/>
    </row>
    <row r="18" spans="1:11" s="6" customFormat="1" ht="21" customHeight="1" x14ac:dyDescent="0.25">
      <c r="A18" s="12"/>
      <c r="B18" s="12" t="s">
        <v>62</v>
      </c>
      <c r="C18" s="12"/>
      <c r="D18" s="13"/>
      <c r="E18" s="13"/>
      <c r="F18" s="13"/>
      <c r="G18" s="13"/>
      <c r="H18" s="13"/>
    </row>
    <row r="19" spans="1:11" s="6" customFormat="1" ht="21" customHeight="1" x14ac:dyDescent="0.25">
      <c r="A19" s="39"/>
      <c r="B19" s="39"/>
      <c r="C19" s="16"/>
      <c r="D19" s="16"/>
      <c r="E19" s="16"/>
      <c r="F19" s="16"/>
      <c r="G19" s="16"/>
      <c r="H19" s="16"/>
    </row>
    <row r="20" spans="1:11" s="6" customFormat="1" ht="21" customHeight="1" thickBot="1" x14ac:dyDescent="0.4">
      <c r="C20" s="22" t="s">
        <v>24</v>
      </c>
      <c r="G20" s="19"/>
    </row>
    <row r="21" spans="1:11" ht="21" customHeight="1" thickTop="1" x14ac:dyDescent="0.35">
      <c r="A21" s="76" t="s">
        <v>107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ht="21" customHeight="1" x14ac:dyDescent="0.3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</sheetData>
  <mergeCells count="3">
    <mergeCell ref="A21:K21"/>
    <mergeCell ref="A2:H2"/>
    <mergeCell ref="A1:H1"/>
  </mergeCells>
  <pageMargins left="0.39370078740157483" right="0.19685039370078741" top="0.43307086614173229" bottom="0.43307086614173229" header="0.15748031496062992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J13" sqref="J13"/>
    </sheetView>
  </sheetViews>
  <sheetFormatPr defaultColWidth="9" defaultRowHeight="15" x14ac:dyDescent="0.25"/>
  <cols>
    <col min="1" max="1" width="6.375" style="21" customWidth="1"/>
    <col min="2" max="2" width="17.125" style="6" customWidth="1"/>
    <col min="3" max="3" width="25.125" style="6" customWidth="1"/>
    <col min="4" max="4" width="16.125" style="65" customWidth="1"/>
    <col min="5" max="5" width="13.25" style="6" customWidth="1"/>
    <col min="6" max="6" width="12.875" style="6" customWidth="1"/>
    <col min="7" max="7" width="15.125" style="6" customWidth="1"/>
    <col min="8" max="8" width="22.25" style="6" customWidth="1"/>
    <col min="9" max="16384" width="9" style="6"/>
  </cols>
  <sheetData>
    <row r="1" spans="1:8" ht="38.25" customHeight="1" x14ac:dyDescent="0.35">
      <c r="A1" s="80" t="s">
        <v>109</v>
      </c>
      <c r="B1" s="80"/>
      <c r="C1" s="80"/>
      <c r="D1" s="80"/>
      <c r="E1" s="80"/>
      <c r="F1" s="80"/>
      <c r="G1" s="80"/>
      <c r="H1" s="80"/>
    </row>
    <row r="2" spans="1:8" ht="21" x14ac:dyDescent="0.35">
      <c r="A2" s="81" t="s">
        <v>1</v>
      </c>
      <c r="B2" s="81" t="s">
        <v>29</v>
      </c>
      <c r="C2" s="81" t="s">
        <v>91</v>
      </c>
      <c r="D2" s="59" t="s">
        <v>92</v>
      </c>
      <c r="E2" s="7" t="s">
        <v>81</v>
      </c>
      <c r="F2" s="81" t="s">
        <v>94</v>
      </c>
      <c r="G2" s="24" t="s">
        <v>23</v>
      </c>
      <c r="H2" s="24" t="s">
        <v>6</v>
      </c>
    </row>
    <row r="3" spans="1:8" ht="22.5" customHeight="1" x14ac:dyDescent="0.35">
      <c r="A3" s="82"/>
      <c r="B3" s="82"/>
      <c r="C3" s="82"/>
      <c r="D3" s="60" t="s">
        <v>63</v>
      </c>
      <c r="E3" s="43" t="s">
        <v>93</v>
      </c>
      <c r="F3" s="82"/>
      <c r="G3" s="47" t="s">
        <v>95</v>
      </c>
      <c r="H3" s="47" t="s">
        <v>96</v>
      </c>
    </row>
    <row r="4" spans="1:8" ht="21" x14ac:dyDescent="0.25">
      <c r="A4" s="8">
        <v>1</v>
      </c>
      <c r="B4" s="9" t="s">
        <v>64</v>
      </c>
      <c r="C4" s="9"/>
      <c r="D4" s="61"/>
      <c r="E4" s="8"/>
      <c r="F4" s="9"/>
      <c r="G4" s="10"/>
      <c r="H4" s="10"/>
    </row>
    <row r="5" spans="1:8" ht="21" x14ac:dyDescent="0.25">
      <c r="A5" s="11">
        <v>2</v>
      </c>
      <c r="B5" s="12" t="s">
        <v>65</v>
      </c>
      <c r="C5" s="12"/>
      <c r="D5" s="62"/>
      <c r="E5" s="11"/>
      <c r="F5" s="12"/>
      <c r="G5" s="13"/>
      <c r="H5" s="13"/>
    </row>
    <row r="6" spans="1:8" ht="21" x14ac:dyDescent="0.25">
      <c r="A6" s="11">
        <v>3</v>
      </c>
      <c r="B6" s="12" t="s">
        <v>66</v>
      </c>
      <c r="C6" s="12"/>
      <c r="D6" s="62"/>
      <c r="E6" s="11"/>
      <c r="F6" s="12"/>
      <c r="G6" s="13"/>
      <c r="H6" s="13"/>
    </row>
    <row r="7" spans="1:8" ht="21" x14ac:dyDescent="0.25">
      <c r="A7" s="11">
        <v>4</v>
      </c>
      <c r="B7" s="12" t="s">
        <v>67</v>
      </c>
      <c r="C7" s="12"/>
      <c r="D7" s="62"/>
      <c r="E7" s="11"/>
      <c r="F7" s="12"/>
      <c r="G7" s="13"/>
      <c r="H7" s="13"/>
    </row>
    <row r="8" spans="1:8" ht="21" x14ac:dyDescent="0.25">
      <c r="A8" s="11">
        <v>5</v>
      </c>
      <c r="B8" s="12" t="s">
        <v>68</v>
      </c>
      <c r="C8" s="12"/>
      <c r="D8" s="62"/>
      <c r="E8" s="11"/>
      <c r="F8" s="12"/>
      <c r="G8" s="13"/>
      <c r="H8" s="13"/>
    </row>
    <row r="9" spans="1:8" ht="21" x14ac:dyDescent="0.25">
      <c r="A9" s="11">
        <v>6</v>
      </c>
      <c r="B9" s="12" t="s">
        <v>69</v>
      </c>
      <c r="C9" s="12"/>
      <c r="D9" s="62"/>
      <c r="E9" s="11"/>
      <c r="F9" s="12"/>
      <c r="G9" s="13"/>
      <c r="H9" s="13"/>
    </row>
    <row r="10" spans="1:8" ht="21" x14ac:dyDescent="0.25">
      <c r="A10" s="11">
        <v>7</v>
      </c>
      <c r="B10" s="12" t="s">
        <v>84</v>
      </c>
      <c r="C10" s="12"/>
      <c r="D10" s="62"/>
      <c r="E10" s="11"/>
      <c r="F10" s="12"/>
      <c r="G10" s="13"/>
      <c r="H10" s="13"/>
    </row>
    <row r="11" spans="1:8" ht="23.25" customHeight="1" x14ac:dyDescent="0.25">
      <c r="A11" s="11">
        <v>8</v>
      </c>
      <c r="B11" s="12" t="s">
        <v>70</v>
      </c>
      <c r="C11" s="11"/>
      <c r="D11" s="62"/>
      <c r="E11" s="11"/>
      <c r="F11" s="12"/>
      <c r="G11" s="13"/>
      <c r="H11" s="13"/>
    </row>
    <row r="12" spans="1:8" ht="21" x14ac:dyDescent="0.25">
      <c r="A12" s="11">
        <v>9</v>
      </c>
      <c r="B12" s="12" t="s">
        <v>71</v>
      </c>
      <c r="C12" s="12"/>
      <c r="D12" s="62"/>
      <c r="E12" s="11"/>
      <c r="F12" s="12"/>
      <c r="G12" s="13"/>
      <c r="H12" s="13"/>
    </row>
    <row r="13" spans="1:8" ht="21" x14ac:dyDescent="0.25">
      <c r="A13" s="11">
        <v>10</v>
      </c>
      <c r="B13" s="12" t="s">
        <v>72</v>
      </c>
      <c r="C13" s="12"/>
      <c r="D13" s="62"/>
      <c r="E13" s="11"/>
      <c r="F13" s="12"/>
      <c r="G13" s="13"/>
      <c r="H13" s="13"/>
    </row>
    <row r="14" spans="1:8" ht="21" x14ac:dyDescent="0.25">
      <c r="A14" s="11">
        <v>11</v>
      </c>
      <c r="B14" s="12" t="s">
        <v>73</v>
      </c>
      <c r="C14" s="12"/>
      <c r="D14" s="62"/>
      <c r="E14" s="11"/>
      <c r="F14" s="12"/>
      <c r="G14" s="13"/>
      <c r="H14" s="13"/>
    </row>
    <row r="15" spans="1:8" ht="21" x14ac:dyDescent="0.25">
      <c r="A15" s="11">
        <v>12</v>
      </c>
      <c r="B15" s="12" t="s">
        <v>74</v>
      </c>
      <c r="C15" s="12"/>
      <c r="D15" s="62"/>
      <c r="E15" s="11"/>
      <c r="F15" s="12"/>
      <c r="G15" s="13"/>
      <c r="H15" s="13"/>
    </row>
    <row r="16" spans="1:8" ht="21" x14ac:dyDescent="0.25">
      <c r="A16" s="11">
        <v>13</v>
      </c>
      <c r="B16" s="12" t="s">
        <v>75</v>
      </c>
      <c r="C16" s="12"/>
      <c r="D16" s="62"/>
      <c r="E16" s="11"/>
      <c r="F16" s="12"/>
      <c r="G16" s="13"/>
      <c r="H16" s="13"/>
    </row>
    <row r="17" spans="1:8" ht="21" x14ac:dyDescent="0.25">
      <c r="A17" s="11">
        <v>14</v>
      </c>
      <c r="B17" s="12" t="s">
        <v>76</v>
      </c>
      <c r="C17" s="12"/>
      <c r="D17" s="62"/>
      <c r="E17" s="11"/>
      <c r="F17" s="12"/>
      <c r="G17" s="13"/>
      <c r="H17" s="13"/>
    </row>
    <row r="18" spans="1:8" ht="21" x14ac:dyDescent="0.25">
      <c r="A18" s="11">
        <v>15</v>
      </c>
      <c r="B18" s="12" t="s">
        <v>77</v>
      </c>
      <c r="C18" s="12"/>
      <c r="D18" s="62"/>
      <c r="E18" s="11"/>
      <c r="F18" s="12"/>
      <c r="G18" s="13"/>
      <c r="H18" s="13"/>
    </row>
    <row r="19" spans="1:8" ht="21" x14ac:dyDescent="0.25">
      <c r="A19" s="11">
        <v>16</v>
      </c>
      <c r="B19" s="12" t="s">
        <v>78</v>
      </c>
      <c r="C19" s="12"/>
      <c r="D19" s="62"/>
      <c r="E19" s="11"/>
      <c r="F19" s="12"/>
      <c r="G19" s="13"/>
      <c r="H19" s="13"/>
    </row>
    <row r="20" spans="1:8" ht="21" x14ac:dyDescent="0.25">
      <c r="A20" s="11">
        <v>17</v>
      </c>
      <c r="B20" s="12" t="s">
        <v>79</v>
      </c>
      <c r="C20" s="12"/>
      <c r="D20" s="62"/>
      <c r="E20" s="11"/>
      <c r="F20" s="12"/>
      <c r="G20" s="13"/>
      <c r="H20" s="13"/>
    </row>
    <row r="21" spans="1:8" ht="21" x14ac:dyDescent="0.25">
      <c r="A21" s="14">
        <v>18</v>
      </c>
      <c r="B21" s="15" t="s">
        <v>80</v>
      </c>
      <c r="C21" s="16"/>
      <c r="D21" s="63"/>
      <c r="E21" s="14"/>
      <c r="F21" s="15"/>
      <c r="G21" s="16"/>
      <c r="H21" s="16"/>
    </row>
    <row r="22" spans="1:8" ht="21.75" thickBot="1" x14ac:dyDescent="0.4">
      <c r="A22" s="17"/>
      <c r="B22" s="18"/>
      <c r="C22" s="22" t="s">
        <v>24</v>
      </c>
      <c r="D22" s="64"/>
      <c r="E22" s="17"/>
      <c r="F22" s="18"/>
      <c r="G22" s="19"/>
    </row>
    <row r="23" spans="1:8" ht="21.75" thickTop="1" x14ac:dyDescent="0.35">
      <c r="A23" s="20"/>
    </row>
    <row r="24" spans="1:8" s="44" customFormat="1" ht="21" x14ac:dyDescent="0.25">
      <c r="A24" s="79" t="s">
        <v>82</v>
      </c>
      <c r="B24" s="79"/>
      <c r="C24" s="79"/>
      <c r="D24" s="79"/>
      <c r="E24" s="79"/>
      <c r="F24" s="79"/>
      <c r="G24" s="79"/>
      <c r="H24" s="79"/>
    </row>
    <row r="25" spans="1:8" s="44" customFormat="1" ht="21" x14ac:dyDescent="0.35">
      <c r="A25" s="45"/>
      <c r="B25" s="46" t="s">
        <v>83</v>
      </c>
      <c r="C25" s="46"/>
      <c r="D25" s="66"/>
    </row>
  </sheetData>
  <mergeCells count="6">
    <mergeCell ref="A24:H24"/>
    <mergeCell ref="A1:H1"/>
    <mergeCell ref="A2:A3"/>
    <mergeCell ref="B2:B3"/>
    <mergeCell ref="C2:C3"/>
    <mergeCell ref="F2:F3"/>
  </mergeCells>
  <pageMargins left="0.59055118110236227" right="0.39370078740157483" top="0.15748031496062992" bottom="0.27559055118110237" header="0.19685039370078741" footer="0.15748031496062992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B1" zoomScale="154" zoomScaleNormal="154" workbookViewId="0">
      <selection activeCell="A33" sqref="A33:J33"/>
    </sheetView>
  </sheetViews>
  <sheetFormatPr defaultColWidth="9" defaultRowHeight="18.75" x14ac:dyDescent="0.3"/>
  <cols>
    <col min="1" max="1" width="6.25" style="48" customWidth="1"/>
    <col min="2" max="2" width="34.75" style="48" customWidth="1"/>
    <col min="3" max="3" width="6.875" style="48" customWidth="1"/>
    <col min="4" max="4" width="6.25" style="48" customWidth="1"/>
    <col min="5" max="5" width="9.25" style="48" customWidth="1"/>
    <col min="6" max="6" width="9.75" style="48" customWidth="1"/>
    <col min="7" max="7" width="9.375" style="53" customWidth="1"/>
    <col min="8" max="8" width="10.375" style="48" customWidth="1"/>
    <col min="9" max="9" width="12.25" style="53" customWidth="1"/>
    <col min="10" max="10" width="24.625" style="48" customWidth="1"/>
    <col min="11" max="16384" width="9" style="25"/>
  </cols>
  <sheetData>
    <row r="1" spans="1:10" ht="26.25" x14ac:dyDescent="0.4">
      <c r="A1" s="85" t="s">
        <v>123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x14ac:dyDescent="0.3">
      <c r="A2" s="83" t="s">
        <v>115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8.25" customHeight="1" x14ac:dyDescent="0.3"/>
    <row r="4" spans="1:10" x14ac:dyDescent="0.3">
      <c r="A4" s="23" t="s">
        <v>1</v>
      </c>
      <c r="B4" s="23" t="s">
        <v>2</v>
      </c>
      <c r="C4" s="23" t="s">
        <v>3</v>
      </c>
      <c r="D4" s="23" t="s">
        <v>12</v>
      </c>
      <c r="E4" s="71" t="s">
        <v>4</v>
      </c>
      <c r="F4" s="72"/>
      <c r="G4" s="71" t="s">
        <v>103</v>
      </c>
      <c r="H4" s="72"/>
      <c r="I4" s="55" t="s">
        <v>23</v>
      </c>
      <c r="J4" s="23" t="s">
        <v>6</v>
      </c>
    </row>
    <row r="5" spans="1:10" x14ac:dyDescent="0.3">
      <c r="A5" s="26"/>
      <c r="B5" s="26"/>
      <c r="C5" s="26"/>
      <c r="D5" s="26"/>
      <c r="E5" s="27" t="s">
        <v>21</v>
      </c>
      <c r="F5" s="27" t="s">
        <v>22</v>
      </c>
      <c r="G5" s="49" t="s">
        <v>21</v>
      </c>
      <c r="H5" s="27" t="s">
        <v>22</v>
      </c>
      <c r="I5" s="56"/>
      <c r="J5" s="26"/>
    </row>
    <row r="6" spans="1:10" x14ac:dyDescent="0.3">
      <c r="A6" s="28">
        <v>1</v>
      </c>
      <c r="B6" s="29" t="s">
        <v>7</v>
      </c>
      <c r="C6" s="28"/>
      <c r="D6" s="28"/>
      <c r="E6" s="28"/>
      <c r="F6" s="28"/>
      <c r="G6" s="50"/>
      <c r="H6" s="28"/>
      <c r="I6" s="50"/>
      <c r="J6" s="28"/>
    </row>
    <row r="7" spans="1:10" x14ac:dyDescent="0.3">
      <c r="A7" s="30"/>
      <c r="B7" s="31" t="s">
        <v>8</v>
      </c>
      <c r="C7" s="30"/>
      <c r="D7" s="30"/>
      <c r="E7" s="30"/>
      <c r="F7" s="30"/>
      <c r="G7" s="51"/>
      <c r="H7" s="30"/>
      <c r="I7" s="51"/>
      <c r="J7" s="30"/>
    </row>
    <row r="8" spans="1:10" x14ac:dyDescent="0.3">
      <c r="A8" s="30"/>
      <c r="B8" s="31" t="s">
        <v>9</v>
      </c>
      <c r="C8" s="30">
        <v>1</v>
      </c>
      <c r="D8" s="30" t="s">
        <v>19</v>
      </c>
      <c r="E8" s="30"/>
      <c r="F8" s="30"/>
      <c r="G8" s="51">
        <v>13000</v>
      </c>
      <c r="H8" s="54">
        <f>G8*C8</f>
        <v>13000</v>
      </c>
      <c r="I8" s="51">
        <f>H8*12</f>
        <v>156000</v>
      </c>
      <c r="J8" s="30" t="s">
        <v>27</v>
      </c>
    </row>
    <row r="9" spans="1:10" x14ac:dyDescent="0.3">
      <c r="A9" s="30"/>
      <c r="B9" s="31" t="s">
        <v>108</v>
      </c>
      <c r="C9" s="30">
        <v>26</v>
      </c>
      <c r="D9" s="30" t="s">
        <v>19</v>
      </c>
      <c r="E9" s="30"/>
      <c r="F9" s="30"/>
      <c r="G9" s="51">
        <v>10550</v>
      </c>
      <c r="H9" s="54">
        <f>C9*G9</f>
        <v>274300</v>
      </c>
      <c r="I9" s="51">
        <f>H9*12</f>
        <v>3291600</v>
      </c>
      <c r="J9" s="30" t="s">
        <v>28</v>
      </c>
    </row>
    <row r="10" spans="1:10" x14ac:dyDescent="0.3">
      <c r="A10" s="30"/>
      <c r="B10" s="31" t="s">
        <v>11</v>
      </c>
      <c r="C10" s="30"/>
      <c r="D10" s="30"/>
      <c r="E10" s="30"/>
      <c r="F10" s="30"/>
      <c r="G10" s="51"/>
      <c r="H10" s="30"/>
      <c r="I10" s="51"/>
      <c r="J10" s="30" t="s">
        <v>97</v>
      </c>
    </row>
    <row r="11" spans="1:10" x14ac:dyDescent="0.3">
      <c r="A11" s="30"/>
      <c r="B11" s="31" t="s">
        <v>13</v>
      </c>
      <c r="C11" s="30">
        <v>1</v>
      </c>
      <c r="D11" s="30" t="s">
        <v>19</v>
      </c>
      <c r="E11" s="30"/>
      <c r="F11" s="30"/>
      <c r="G11" s="51">
        <f>(G8/26)/8*4*1.5</f>
        <v>375</v>
      </c>
      <c r="H11" s="54">
        <f>G11*20</f>
        <v>7500</v>
      </c>
      <c r="I11" s="51">
        <f>H11*12</f>
        <v>90000</v>
      </c>
      <c r="J11" s="30" t="s">
        <v>130</v>
      </c>
    </row>
    <row r="12" spans="1:10" x14ac:dyDescent="0.3">
      <c r="A12" s="30"/>
      <c r="B12" s="31" t="s">
        <v>14</v>
      </c>
      <c r="C12" s="30">
        <v>5</v>
      </c>
      <c r="D12" s="30" t="s">
        <v>19</v>
      </c>
      <c r="E12" s="30"/>
      <c r="F12" s="30"/>
      <c r="G12" s="51">
        <f>(G9/26)/8*4*1.5</f>
        <v>304.32692307692309</v>
      </c>
      <c r="H12" s="54">
        <f>G12*C12*20</f>
        <v>30432.692307692309</v>
      </c>
      <c r="I12" s="51">
        <f>H12*12</f>
        <v>365192.30769230769</v>
      </c>
      <c r="J12" s="30" t="s">
        <v>131</v>
      </c>
    </row>
    <row r="13" spans="1:10" x14ac:dyDescent="0.3">
      <c r="A13" s="30">
        <v>2</v>
      </c>
      <c r="B13" s="32" t="s">
        <v>15</v>
      </c>
      <c r="C13" s="30"/>
      <c r="D13" s="30"/>
      <c r="E13" s="30"/>
      <c r="F13" s="30"/>
      <c r="G13" s="51"/>
      <c r="H13" s="30"/>
      <c r="I13" s="51"/>
      <c r="J13" s="30" t="s">
        <v>132</v>
      </c>
    </row>
    <row r="14" spans="1:10" x14ac:dyDescent="0.3">
      <c r="A14" s="30"/>
      <c r="B14" s="31" t="s">
        <v>16</v>
      </c>
      <c r="C14" s="30">
        <v>12</v>
      </c>
      <c r="D14" s="30" t="s">
        <v>135</v>
      </c>
      <c r="E14" s="69">
        <v>22000</v>
      </c>
      <c r="F14" s="30"/>
      <c r="G14" s="30"/>
      <c r="H14" s="54"/>
      <c r="I14" s="51">
        <f>C14*E14</f>
        <v>264000</v>
      </c>
      <c r="J14" s="30" t="s">
        <v>134</v>
      </c>
    </row>
    <row r="15" spans="1:10" x14ac:dyDescent="0.3">
      <c r="A15" s="30"/>
      <c r="B15" s="31" t="s">
        <v>17</v>
      </c>
      <c r="C15" s="30">
        <v>12</v>
      </c>
      <c r="D15" s="30" t="s">
        <v>135</v>
      </c>
      <c r="E15" s="51">
        <v>10000</v>
      </c>
      <c r="F15" s="30"/>
      <c r="G15" s="30"/>
      <c r="H15" s="54"/>
      <c r="I15" s="51">
        <f>C15*E15</f>
        <v>120000</v>
      </c>
      <c r="J15" s="30"/>
    </row>
    <row r="16" spans="1:10" x14ac:dyDescent="0.3">
      <c r="A16" s="30"/>
      <c r="B16" s="31" t="s">
        <v>110</v>
      </c>
      <c r="C16" s="30">
        <v>1</v>
      </c>
      <c r="D16" s="30" t="s">
        <v>136</v>
      </c>
      <c r="E16" s="30"/>
      <c r="F16" s="70"/>
      <c r="G16" s="68">
        <v>50000</v>
      </c>
      <c r="H16" s="30"/>
      <c r="I16" s="51">
        <f>C16*G16</f>
        <v>50000</v>
      </c>
      <c r="J16" s="30"/>
    </row>
    <row r="17" spans="1:10" x14ac:dyDescent="0.3">
      <c r="A17" s="30"/>
      <c r="B17" s="31" t="s">
        <v>111</v>
      </c>
      <c r="C17" s="30">
        <v>1</v>
      </c>
      <c r="D17" s="84" t="s">
        <v>137</v>
      </c>
      <c r="E17" s="51">
        <v>50000</v>
      </c>
      <c r="F17" s="30"/>
      <c r="H17" s="30"/>
      <c r="I17" s="51">
        <f>C17*E17</f>
        <v>50000</v>
      </c>
      <c r="J17" s="54" t="s">
        <v>112</v>
      </c>
    </row>
    <row r="18" spans="1:10" x14ac:dyDescent="0.3">
      <c r="A18" s="30"/>
      <c r="B18" s="30" t="s">
        <v>102</v>
      </c>
      <c r="C18" s="30"/>
      <c r="D18" s="30"/>
      <c r="E18" s="30"/>
      <c r="F18" s="30"/>
      <c r="G18" s="51"/>
      <c r="H18" s="30"/>
      <c r="I18" s="51"/>
      <c r="J18" s="30"/>
    </row>
    <row r="19" spans="1:10" x14ac:dyDescent="0.3">
      <c r="A19" s="30"/>
      <c r="B19" s="32" t="s">
        <v>98</v>
      </c>
      <c r="C19" s="30"/>
      <c r="D19" s="30"/>
      <c r="E19" s="30"/>
      <c r="F19" s="30"/>
      <c r="G19" s="51"/>
      <c r="H19" s="30"/>
      <c r="I19" s="51">
        <f>SUM(I8:I18)</f>
        <v>4386792.307692308</v>
      </c>
      <c r="J19" s="30"/>
    </row>
    <row r="20" spans="1:10" x14ac:dyDescent="0.3">
      <c r="A20" s="30">
        <v>3</v>
      </c>
      <c r="B20" s="32" t="s">
        <v>120</v>
      </c>
      <c r="C20" s="30"/>
      <c r="D20" s="30"/>
      <c r="E20" s="30"/>
      <c r="F20" s="30"/>
      <c r="G20" s="51"/>
      <c r="H20" s="30"/>
      <c r="I20" s="51">
        <v>513207.69</v>
      </c>
      <c r="J20" s="30" t="s">
        <v>121</v>
      </c>
    </row>
    <row r="21" spans="1:10" x14ac:dyDescent="0.3">
      <c r="A21" s="35"/>
      <c r="B21" s="35"/>
      <c r="C21" s="35"/>
      <c r="D21" s="35"/>
      <c r="E21" s="35"/>
      <c r="F21" s="35"/>
      <c r="G21" s="52"/>
      <c r="H21" s="35"/>
      <c r="I21" s="52"/>
      <c r="J21" s="58"/>
    </row>
    <row r="22" spans="1:10" ht="19.5" thickBot="1" x14ac:dyDescent="0.35">
      <c r="C22" s="48" t="s">
        <v>24</v>
      </c>
      <c r="I22" s="57">
        <f>SUM(I19:I21)</f>
        <v>4899999.9976923084</v>
      </c>
    </row>
    <row r="23" spans="1:10" s="89" customFormat="1" ht="14.25" thickTop="1" x14ac:dyDescent="0.25">
      <c r="A23" s="86"/>
      <c r="B23" s="86"/>
      <c r="C23" s="86" t="s">
        <v>25</v>
      </c>
      <c r="D23" s="86"/>
      <c r="E23" s="87" t="str">
        <f>BAHTTEXT(I22)</f>
        <v>สี่ล้านเก้าแสนบาทถ้วน</v>
      </c>
      <c r="F23" s="86"/>
      <c r="G23" s="88"/>
      <c r="H23" s="86"/>
      <c r="I23" s="88"/>
      <c r="J23" s="86"/>
    </row>
    <row r="24" spans="1:10" s="89" customFormat="1" ht="13.5" x14ac:dyDescent="0.25">
      <c r="A24" s="90"/>
      <c r="B24" s="91" t="s">
        <v>125</v>
      </c>
      <c r="C24" s="90"/>
      <c r="D24" s="90"/>
      <c r="E24" s="92"/>
      <c r="F24" s="90"/>
      <c r="G24" s="93"/>
      <c r="H24" s="90"/>
      <c r="I24" s="93"/>
      <c r="J24" s="90"/>
    </row>
    <row r="25" spans="1:10" s="89" customFormat="1" ht="13.5" x14ac:dyDescent="0.25">
      <c r="A25" s="90"/>
      <c r="B25" s="92" t="s">
        <v>126</v>
      </c>
      <c r="C25" s="90"/>
      <c r="D25" s="90"/>
      <c r="E25" s="92"/>
      <c r="F25" s="90"/>
      <c r="G25" s="93"/>
      <c r="H25" s="90"/>
      <c r="I25" s="93"/>
      <c r="J25" s="90"/>
    </row>
    <row r="26" spans="1:10" s="89" customFormat="1" ht="13.5" x14ac:dyDescent="0.25">
      <c r="A26" s="90"/>
      <c r="B26" s="92" t="s">
        <v>127</v>
      </c>
      <c r="C26" s="90"/>
      <c r="D26" s="90"/>
      <c r="E26" s="92"/>
      <c r="F26" s="90"/>
      <c r="G26" s="93"/>
      <c r="H26" s="90"/>
      <c r="I26" s="93"/>
      <c r="J26" s="90"/>
    </row>
    <row r="27" spans="1:10" s="89" customFormat="1" ht="13.5" x14ac:dyDescent="0.25">
      <c r="A27" s="90"/>
      <c r="B27" s="92" t="s">
        <v>133</v>
      </c>
      <c r="C27" s="90"/>
      <c r="D27" s="90"/>
      <c r="E27" s="92"/>
      <c r="F27" s="90"/>
      <c r="G27" s="93"/>
      <c r="H27" s="90"/>
      <c r="I27" s="93"/>
      <c r="J27" s="90"/>
    </row>
    <row r="28" spans="1:10" s="89" customFormat="1" ht="13.5" x14ac:dyDescent="0.25">
      <c r="A28" s="90"/>
      <c r="B28" s="92" t="s">
        <v>128</v>
      </c>
      <c r="C28" s="90"/>
      <c r="D28" s="90"/>
      <c r="E28" s="92"/>
      <c r="F28" s="90"/>
      <c r="G28" s="93"/>
      <c r="H28" s="90"/>
      <c r="I28" s="93"/>
      <c r="J28" s="90"/>
    </row>
    <row r="29" spans="1:10" s="89" customFormat="1" ht="13.5" x14ac:dyDescent="0.25">
      <c r="A29" s="90"/>
      <c r="B29" s="92" t="s">
        <v>129</v>
      </c>
      <c r="C29" s="90"/>
      <c r="D29" s="90"/>
      <c r="E29" s="92"/>
      <c r="F29" s="90"/>
      <c r="G29" s="93"/>
      <c r="H29" s="90"/>
      <c r="I29" s="93"/>
      <c r="J29" s="90"/>
    </row>
    <row r="30" spans="1:10" s="89" customFormat="1" ht="13.5" x14ac:dyDescent="0.25">
      <c r="A30" s="94" t="s">
        <v>139</v>
      </c>
      <c r="B30" s="94"/>
      <c r="C30" s="94"/>
      <c r="D30" s="94"/>
      <c r="E30" s="94"/>
      <c r="F30" s="94"/>
      <c r="G30" s="94"/>
      <c r="H30" s="94"/>
      <c r="I30" s="94"/>
      <c r="J30" s="94"/>
    </row>
    <row r="31" spans="1:10" s="89" customFormat="1" ht="13.5" x14ac:dyDescent="0.25">
      <c r="A31" s="87"/>
      <c r="B31" s="87" t="s">
        <v>138</v>
      </c>
      <c r="C31" s="87"/>
      <c r="D31" s="87"/>
      <c r="E31" s="87"/>
      <c r="F31" s="87"/>
      <c r="G31" s="87"/>
      <c r="H31" s="87"/>
      <c r="I31" s="87"/>
      <c r="J31" s="87"/>
    </row>
    <row r="32" spans="1:10" s="89" customFormat="1" ht="13.5" x14ac:dyDescent="0.25">
      <c r="A32" s="86"/>
      <c r="B32" s="86"/>
      <c r="C32" s="86"/>
      <c r="D32" s="86"/>
      <c r="E32" s="86"/>
      <c r="F32" s="86"/>
      <c r="G32" s="88"/>
      <c r="H32" s="86"/>
      <c r="I32" s="88"/>
      <c r="J32" s="86"/>
    </row>
    <row r="33" spans="1:10" ht="28.5" x14ac:dyDescent="0.45">
      <c r="A33" s="73"/>
      <c r="B33" s="73"/>
      <c r="C33" s="73"/>
      <c r="D33" s="73"/>
      <c r="E33" s="73"/>
      <c r="F33" s="73"/>
      <c r="G33" s="73"/>
      <c r="H33" s="73"/>
      <c r="I33" s="73"/>
      <c r="J33" s="73"/>
    </row>
  </sheetData>
  <mergeCells count="6">
    <mergeCell ref="A33:J33"/>
    <mergeCell ref="A1:J1"/>
    <mergeCell ref="A2:J2"/>
    <mergeCell ref="E4:F4"/>
    <mergeCell ref="G4:H4"/>
    <mergeCell ref="A30:J30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workbookViewId="0">
      <selection activeCell="I29" sqref="I29"/>
    </sheetView>
  </sheetViews>
  <sheetFormatPr defaultColWidth="9" defaultRowHeight="18.75" x14ac:dyDescent="0.3"/>
  <cols>
    <col min="1" max="1" width="6.25" style="67" customWidth="1"/>
    <col min="2" max="2" width="30.375" style="67" customWidth="1"/>
    <col min="3" max="3" width="13" style="67" customWidth="1"/>
    <col min="4" max="4" width="7.25" style="67" customWidth="1"/>
    <col min="5" max="6" width="9" style="67"/>
    <col min="7" max="7" width="9" style="53"/>
    <col min="8" max="8" width="9.625" style="67" bestFit="1" customWidth="1"/>
    <col min="9" max="9" width="11.375" style="53" customWidth="1"/>
    <col min="10" max="10" width="24.375" style="67" customWidth="1"/>
    <col min="11" max="16384" width="9" style="25"/>
  </cols>
  <sheetData>
    <row r="1" spans="1:10" ht="28.5" x14ac:dyDescent="0.45">
      <c r="A1" s="73" t="s">
        <v>105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3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</row>
    <row r="4" spans="1:10" x14ac:dyDescent="0.3">
      <c r="A4" s="23" t="s">
        <v>1</v>
      </c>
      <c r="B4" s="23" t="s">
        <v>2</v>
      </c>
      <c r="C4" s="23" t="s">
        <v>3</v>
      </c>
      <c r="D4" s="23" t="s">
        <v>12</v>
      </c>
      <c r="E4" s="71" t="s">
        <v>4</v>
      </c>
      <c r="F4" s="72"/>
      <c r="G4" s="71" t="s">
        <v>103</v>
      </c>
      <c r="H4" s="72"/>
      <c r="I4" s="55" t="s">
        <v>23</v>
      </c>
      <c r="J4" s="23" t="s">
        <v>6</v>
      </c>
    </row>
    <row r="5" spans="1:10" x14ac:dyDescent="0.3">
      <c r="A5" s="26"/>
      <c r="B5" s="26"/>
      <c r="C5" s="26"/>
      <c r="D5" s="26"/>
      <c r="E5" s="27" t="s">
        <v>21</v>
      </c>
      <c r="F5" s="27" t="s">
        <v>22</v>
      </c>
      <c r="G5" s="49" t="s">
        <v>21</v>
      </c>
      <c r="H5" s="27" t="s">
        <v>22</v>
      </c>
      <c r="I5" s="56"/>
      <c r="J5" s="26"/>
    </row>
    <row r="6" spans="1:10" x14ac:dyDescent="0.3">
      <c r="A6" s="28">
        <v>1</v>
      </c>
      <c r="B6" s="29" t="s">
        <v>7</v>
      </c>
      <c r="C6" s="28"/>
      <c r="D6" s="28"/>
      <c r="E6" s="28"/>
      <c r="F6" s="28"/>
      <c r="G6" s="50"/>
      <c r="H6" s="28"/>
      <c r="I6" s="50"/>
      <c r="J6" s="28"/>
    </row>
    <row r="7" spans="1:10" x14ac:dyDescent="0.3">
      <c r="A7" s="30"/>
      <c r="B7" s="31" t="s">
        <v>8</v>
      </c>
      <c r="C7" s="30"/>
      <c r="D7" s="30"/>
      <c r="E7" s="30"/>
      <c r="F7" s="30"/>
      <c r="G7" s="51"/>
      <c r="H7" s="30"/>
      <c r="I7" s="51"/>
      <c r="J7" s="30"/>
    </row>
    <row r="8" spans="1:10" x14ac:dyDescent="0.3">
      <c r="A8" s="30"/>
      <c r="B8" s="31" t="s">
        <v>9</v>
      </c>
      <c r="C8" s="30">
        <v>1</v>
      </c>
      <c r="D8" s="30" t="s">
        <v>19</v>
      </c>
      <c r="E8" s="30"/>
      <c r="F8" s="30"/>
      <c r="G8" s="51">
        <v>13000</v>
      </c>
      <c r="H8" s="54">
        <f>G8*C8</f>
        <v>13000</v>
      </c>
      <c r="I8" s="51">
        <f>H8*11</f>
        <v>143000</v>
      </c>
      <c r="J8" s="30" t="s">
        <v>27</v>
      </c>
    </row>
    <row r="9" spans="1:10" x14ac:dyDescent="0.3">
      <c r="A9" s="30"/>
      <c r="B9" s="31" t="s">
        <v>10</v>
      </c>
      <c r="C9" s="30">
        <v>25</v>
      </c>
      <c r="D9" s="30" t="s">
        <v>19</v>
      </c>
      <c r="E9" s="30"/>
      <c r="F9" s="30"/>
      <c r="G9" s="51">
        <v>11000</v>
      </c>
      <c r="H9" s="54">
        <f>C9*G9</f>
        <v>275000</v>
      </c>
      <c r="I9" s="51">
        <f>H9*11</f>
        <v>3025000</v>
      </c>
      <c r="J9" s="30" t="s">
        <v>28</v>
      </c>
    </row>
    <row r="10" spans="1:10" x14ac:dyDescent="0.3">
      <c r="A10" s="30"/>
      <c r="B10" s="31" t="s">
        <v>11</v>
      </c>
      <c r="C10" s="30"/>
      <c r="D10" s="30"/>
      <c r="E10" s="30"/>
      <c r="F10" s="30"/>
      <c r="G10" s="51"/>
      <c r="H10" s="30"/>
      <c r="I10" s="51"/>
      <c r="J10" s="30" t="s">
        <v>97</v>
      </c>
    </row>
    <row r="11" spans="1:10" x14ac:dyDescent="0.3">
      <c r="A11" s="30"/>
      <c r="B11" s="31" t="s">
        <v>13</v>
      </c>
      <c r="C11" s="30">
        <v>1</v>
      </c>
      <c r="D11" s="30" t="s">
        <v>19</v>
      </c>
      <c r="E11" s="30"/>
      <c r="F11" s="30"/>
      <c r="G11" s="51">
        <f>(G8/30)/8*4*1.5</f>
        <v>325</v>
      </c>
      <c r="H11" s="54">
        <f>G11*20</f>
        <v>6500</v>
      </c>
      <c r="I11" s="51">
        <f>H11*11</f>
        <v>71500</v>
      </c>
      <c r="J11" s="30"/>
    </row>
    <row r="12" spans="1:10" x14ac:dyDescent="0.3">
      <c r="A12" s="30"/>
      <c r="B12" s="31" t="s">
        <v>14</v>
      </c>
      <c r="C12" s="30">
        <v>5</v>
      </c>
      <c r="D12" s="30" t="s">
        <v>19</v>
      </c>
      <c r="E12" s="30"/>
      <c r="F12" s="30"/>
      <c r="G12" s="51">
        <f>(G9/30)/8*4*1.5</f>
        <v>275</v>
      </c>
      <c r="H12" s="54">
        <f>G12*C12*20</f>
        <v>27500</v>
      </c>
      <c r="I12" s="51">
        <f>H12*11</f>
        <v>302500</v>
      </c>
      <c r="J12" s="30"/>
    </row>
    <row r="13" spans="1:10" x14ac:dyDescent="0.3">
      <c r="A13" s="30">
        <v>2</v>
      </c>
      <c r="B13" s="32" t="s">
        <v>15</v>
      </c>
      <c r="C13" s="30"/>
      <c r="D13" s="30"/>
      <c r="E13" s="30"/>
      <c r="F13" s="30"/>
      <c r="G13" s="51"/>
      <c r="H13" s="30"/>
      <c r="I13" s="51"/>
      <c r="J13" s="30"/>
    </row>
    <row r="14" spans="1:10" x14ac:dyDescent="0.3">
      <c r="A14" s="30"/>
      <c r="B14" s="31" t="s">
        <v>16</v>
      </c>
      <c r="C14" s="30"/>
      <c r="D14" s="30"/>
      <c r="E14" s="30"/>
      <c r="F14" s="30"/>
      <c r="G14" s="51">
        <v>18000</v>
      </c>
      <c r="H14" s="54">
        <f>G14</f>
        <v>18000</v>
      </c>
      <c r="I14" s="51">
        <f>H14*11</f>
        <v>198000</v>
      </c>
      <c r="J14" s="30"/>
    </row>
    <row r="15" spans="1:10" x14ac:dyDescent="0.3">
      <c r="A15" s="30"/>
      <c r="B15" s="31" t="s">
        <v>17</v>
      </c>
      <c r="C15" s="30"/>
      <c r="D15" s="30"/>
      <c r="E15" s="30"/>
      <c r="F15" s="30"/>
      <c r="G15" s="51">
        <v>5000</v>
      </c>
      <c r="H15" s="54">
        <f>G15</f>
        <v>5000</v>
      </c>
      <c r="I15" s="51">
        <f>H15*11</f>
        <v>55000</v>
      </c>
      <c r="J15" s="30"/>
    </row>
    <row r="16" spans="1:10" x14ac:dyDescent="0.3">
      <c r="A16" s="30"/>
      <c r="B16" s="31" t="s">
        <v>101</v>
      </c>
      <c r="C16" s="30"/>
      <c r="D16" s="30"/>
      <c r="E16" s="30"/>
      <c r="F16" s="30"/>
      <c r="G16" s="51">
        <v>60000</v>
      </c>
      <c r="H16" s="30"/>
      <c r="I16" s="51">
        <f>G16</f>
        <v>60000</v>
      </c>
      <c r="J16" s="54"/>
    </row>
    <row r="17" spans="1:10" x14ac:dyDescent="0.3">
      <c r="A17" s="30"/>
      <c r="B17" s="30" t="s">
        <v>102</v>
      </c>
      <c r="C17" s="30"/>
      <c r="D17" s="30"/>
      <c r="E17" s="30"/>
      <c r="F17" s="30"/>
      <c r="G17" s="51"/>
      <c r="H17" s="30"/>
      <c r="I17" s="51"/>
      <c r="J17" s="30"/>
    </row>
    <row r="18" spans="1:10" x14ac:dyDescent="0.3">
      <c r="A18" s="30"/>
      <c r="B18" s="32" t="s">
        <v>98</v>
      </c>
      <c r="C18" s="30"/>
      <c r="D18" s="30"/>
      <c r="E18" s="30"/>
      <c r="F18" s="30"/>
      <c r="G18" s="51"/>
      <c r="H18" s="30"/>
      <c r="I18" s="51">
        <f>SUM(I8:I17)</f>
        <v>3855000</v>
      </c>
      <c r="J18" s="30"/>
    </row>
    <row r="19" spans="1:10" x14ac:dyDescent="0.3">
      <c r="A19" s="30">
        <v>3</v>
      </c>
      <c r="B19" s="32" t="s">
        <v>18</v>
      </c>
      <c r="C19" s="30"/>
      <c r="D19" s="30"/>
      <c r="E19" s="30"/>
      <c r="F19" s="30"/>
      <c r="G19" s="51"/>
      <c r="H19" s="30"/>
      <c r="I19" s="51">
        <v>453333.33</v>
      </c>
      <c r="J19" s="30"/>
    </row>
    <row r="20" spans="1:10" x14ac:dyDescent="0.3">
      <c r="A20" s="30"/>
      <c r="B20" s="31" t="s">
        <v>104</v>
      </c>
      <c r="C20" s="30"/>
      <c r="D20" s="30"/>
      <c r="E20" s="30"/>
      <c r="F20" s="30"/>
      <c r="G20" s="51"/>
      <c r="H20" s="30"/>
      <c r="I20" s="51"/>
      <c r="J20" s="30" t="s">
        <v>99</v>
      </c>
    </row>
    <row r="21" spans="1:10" x14ac:dyDescent="0.3">
      <c r="A21" s="30"/>
      <c r="B21" s="31" t="s">
        <v>20</v>
      </c>
      <c r="C21" s="30"/>
      <c r="D21" s="30"/>
      <c r="E21" s="30"/>
      <c r="F21" s="30"/>
      <c r="G21" s="51"/>
      <c r="H21" s="30"/>
      <c r="I21" s="51"/>
      <c r="J21" s="30" t="s">
        <v>100</v>
      </c>
    </row>
    <row r="22" spans="1:10" x14ac:dyDescent="0.3">
      <c r="A22" s="30"/>
      <c r="B22" s="30"/>
      <c r="C22" s="30"/>
      <c r="D22" s="30"/>
      <c r="E22" s="30"/>
      <c r="F22" s="30"/>
      <c r="G22" s="51"/>
      <c r="H22" s="30"/>
      <c r="I22" s="51"/>
      <c r="J22" s="30"/>
    </row>
    <row r="23" spans="1:10" x14ac:dyDescent="0.3">
      <c r="A23" s="30"/>
      <c r="B23" s="30"/>
      <c r="C23" s="30"/>
      <c r="D23" s="30"/>
      <c r="E23" s="30"/>
      <c r="F23" s="30"/>
      <c r="G23" s="51"/>
      <c r="H23" s="30"/>
      <c r="I23" s="51"/>
      <c r="J23" s="30"/>
    </row>
    <row r="24" spans="1:10" x14ac:dyDescent="0.3">
      <c r="A24" s="35"/>
      <c r="B24" s="35"/>
      <c r="C24" s="35"/>
      <c r="D24" s="35"/>
      <c r="E24" s="35"/>
      <c r="F24" s="35"/>
      <c r="G24" s="52"/>
      <c r="H24" s="35"/>
      <c r="I24" s="52"/>
      <c r="J24" s="58"/>
    </row>
    <row r="25" spans="1:10" ht="19.5" thickBot="1" x14ac:dyDescent="0.35">
      <c r="C25" s="67" t="s">
        <v>24</v>
      </c>
      <c r="I25" s="57">
        <f>SUM(I18:I24)</f>
        <v>4308333.33</v>
      </c>
    </row>
    <row r="26" spans="1:10" ht="19.5" thickTop="1" x14ac:dyDescent="0.3">
      <c r="B26" s="67" t="s">
        <v>25</v>
      </c>
      <c r="C26" s="25"/>
      <c r="E26" s="67" t="str">
        <f>BAHTTEXT(I25)</f>
        <v>สี่ล้านสามแสนแปดพันสามร้อยสามสิบสามบาทสามสิบสามสตางค์</v>
      </c>
    </row>
    <row r="27" spans="1:10" x14ac:dyDescent="0.3">
      <c r="A27" s="75" t="s">
        <v>106</v>
      </c>
      <c r="B27" s="75"/>
      <c r="C27" s="75"/>
      <c r="D27" s="75"/>
      <c r="E27" s="75"/>
      <c r="F27" s="75"/>
      <c r="G27" s="75"/>
      <c r="H27" s="75"/>
      <c r="I27" s="75"/>
      <c r="J27" s="75"/>
    </row>
  </sheetData>
  <mergeCells count="5">
    <mergeCell ref="A1:J1"/>
    <mergeCell ref="A2:J2"/>
    <mergeCell ref="E4:F4"/>
    <mergeCell ref="G4:H4"/>
    <mergeCell ref="A27:J27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สรุปประมาณการ</vt:lpstr>
      <vt:lpstr>Sheet2</vt:lpstr>
      <vt:lpstr>ประมาณการน้ำยา</vt:lpstr>
      <vt:lpstr>ประมาณการวัสดุ</vt:lpstr>
      <vt:lpstr>ประมาณการราคากลาง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</dc:creator>
  <cp:lastModifiedBy>CCTV_1</cp:lastModifiedBy>
  <cp:lastPrinted>2019-07-04T02:02:57Z</cp:lastPrinted>
  <dcterms:created xsi:type="dcterms:W3CDTF">2010-09-15T03:24:48Z</dcterms:created>
  <dcterms:modified xsi:type="dcterms:W3CDTF">2019-07-04T02:04:25Z</dcterms:modified>
</cp:coreProperties>
</file>